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38400" windowHeight="16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<sst xmlns="http://schemas.openxmlformats.org/spreadsheetml/2006/main" count="28" uniqueCount="26">
  <si>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Your Vineyard</t>
  </si>
  <si>
    <t>Pounds of N / % soil OM</t>
  </si>
  <si>
    <t>Pounds of N/acre supplied by mineralization of OM (Line 1 x Line 2 x 100)</t>
  </si>
  <si>
    <t>Equivalent lbs N/acre required by Concord</t>
  </si>
  <si>
    <t>Lbs N/acre required from supplemental fertilizer (line 4 - Line 3)</t>
  </si>
  <si>
    <t>% N content of supplemental fertilizer</t>
  </si>
  <si>
    <t>Lbs of fertilizer/acre to apply assuming 100% uptake (line 5 / (line 6)</t>
  </si>
  <si>
    <t>Pounds of fertilizer per acre (line 7 / line 8)</t>
  </si>
  <si>
    <t>Cost per ton of fertilizer</t>
  </si>
  <si>
    <t>Cost per acre (Line 10 / 2000 x Line 9)</t>
  </si>
  <si>
    <t>Sample (1)</t>
  </si>
  <si>
    <t>Sample (2)</t>
  </si>
  <si>
    <t>Sample (3)</t>
  </si>
  <si>
    <t>% OM</t>
  </si>
  <si>
    <t>lbs N/acre</t>
  </si>
  <si>
    <t>lbs N acre</t>
  </si>
  <si>
    <t>% N</t>
  </si>
  <si>
    <t>$/ton</t>
  </si>
  <si>
    <t>$/acre</t>
  </si>
  <si>
    <t>Soil Organic Matter (OM): Values can be obtained from soil test reports</t>
  </si>
  <si>
    <t>Units</t>
  </si>
  <si>
    <t>Nitrogen Requirements &amp; Costs Worksheet for Concord Vineyards</t>
  </si>
  <si>
    <t>lbs  N/acre</t>
  </si>
  <si>
    <t>lbs F/acre</t>
  </si>
  <si>
    <t>Uptake efficiency of N:  At budbreak .1; Two weeks pre bloom .17</t>
  </si>
  <si>
    <t>% Uptake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</si>
</sst>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-* #,##0.0_-;\-* #,##0.0_-;_-* &quot;-&quot;?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0"/>
    </font>
    <font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10" fontId="7" fillId="0" borderId="10" xfId="0" applyNumberFormat="1" applyFont="1" applyBorder="1" applyAlignment="1">
      <alignment/>
    </xf>
    <xf numFmtId="172" fontId="7" fillId="0" borderId="10" xfId="42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9" fontId="7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9" sqref="D9"/>
    </sheetView>
  </sheetViews>
  <sheetFormatPr defaultColWidth="11.00390625" defaultRowHeight="25.5" customHeight="1"/>
  <cols>
    <col min="1" max="1" width="3.25390625" style="0" bestFit="1" customWidth="1"/>
    <col min="2" max="2" width="42.875" style="1" customWidth="1"/>
    <col min="3" max="3" width="10.875" style="0" bestFit="1" customWidth="1"/>
    <col min="4" max="4" width="12.00390625" style="0" bestFit="1" customWidth="1"/>
    <col min="5" max="5" width="10.875" style="0" bestFit="1" customWidth="1"/>
    <col min="6" max="6" width="13.125" style="0" customWidth="1"/>
    <col min="7" max="7" width="10.75390625" style="0" customWidth="1"/>
  </cols>
  <sheetData>
    <row r="1" spans="1:7" ht="25.5" customHeight="1">
      <c r="A1" s="12" t="s">
        <v>21</v>
      </c>
      <c r="B1" s="12"/>
      <c r="C1" s="12"/>
      <c r="D1" s="12"/>
      <c r="E1" s="12"/>
      <c r="F1" s="12"/>
      <c r="G1" s="12"/>
    </row>
    <row r="2" spans="1:7" ht="25.5" customHeight="1">
      <c r="A2" s="2"/>
      <c r="B2" s="3"/>
      <c r="C2" s="2" t="s">
        <v>10</v>
      </c>
      <c r="D2" s="2" t="s">
        <v>11</v>
      </c>
      <c r="E2" s="2" t="s">
        <v>12</v>
      </c>
      <c r="F2" s="2" t="s">
        <v>0</v>
      </c>
      <c r="G2" s="2" t="s">
        <v>20</v>
      </c>
    </row>
    <row r="3" spans="1:7" ht="34.5" customHeight="1">
      <c r="A3" s="4">
        <v>1</v>
      </c>
      <c r="B3" s="5" t="s">
        <v>19</v>
      </c>
      <c r="C3" s="6">
        <v>0.035</v>
      </c>
      <c r="D3" s="6">
        <v>0.019</v>
      </c>
      <c r="E3" s="6">
        <v>0.01</v>
      </c>
      <c r="F3" s="6"/>
      <c r="G3" s="4" t="s">
        <v>13</v>
      </c>
    </row>
    <row r="4" spans="1:7" ht="34.5" customHeight="1">
      <c r="A4" s="4">
        <v>2</v>
      </c>
      <c r="B4" s="5" t="s">
        <v>1</v>
      </c>
      <c r="C4" s="7">
        <v>20</v>
      </c>
      <c r="D4" s="7">
        <v>20</v>
      </c>
      <c r="E4" s="7">
        <v>20</v>
      </c>
      <c r="F4" s="7">
        <v>20</v>
      </c>
      <c r="G4" s="4" t="s">
        <v>14</v>
      </c>
    </row>
    <row r="5" spans="1:7" ht="34.5" customHeight="1">
      <c r="A5" s="4">
        <v>3</v>
      </c>
      <c r="B5" s="5" t="s">
        <v>2</v>
      </c>
      <c r="C5" s="7">
        <f>C4*C3*100</f>
        <v>70</v>
      </c>
      <c r="D5" s="7">
        <f>D4*D3*100</f>
        <v>38</v>
      </c>
      <c r="E5" s="7">
        <f>E4*E3*100</f>
        <v>20</v>
      </c>
      <c r="F5" s="7"/>
      <c r="G5" s="4" t="s">
        <v>15</v>
      </c>
    </row>
    <row r="6" spans="1:7" ht="34.5" customHeight="1">
      <c r="A6" s="4">
        <v>4</v>
      </c>
      <c r="B6" s="5" t="s">
        <v>3</v>
      </c>
      <c r="C6" s="7">
        <v>50</v>
      </c>
      <c r="D6" s="7">
        <v>50</v>
      </c>
      <c r="E6" s="7">
        <v>50</v>
      </c>
      <c r="F6" s="7"/>
      <c r="G6" s="4" t="s">
        <v>22</v>
      </c>
    </row>
    <row r="7" spans="1:7" ht="34.5" customHeight="1">
      <c r="A7" s="4">
        <v>5</v>
      </c>
      <c r="B7" s="5" t="s">
        <v>4</v>
      </c>
      <c r="C7" s="7">
        <f>IF(C6-C5&lt;3.5,3.5,C6-C5)</f>
        <v>3.5</v>
      </c>
      <c r="D7" s="7">
        <f>IF(D6-D5&lt;3.5,3.5,D6-D5)</f>
        <v>12</v>
      </c>
      <c r="E7" s="7">
        <f>IF(E6-E5&lt;3.5,3.5,E6-E5)</f>
        <v>30</v>
      </c>
      <c r="F7" s="7"/>
      <c r="G7" s="4" t="s">
        <v>14</v>
      </c>
    </row>
    <row r="8" spans="1:7" ht="34.5" customHeight="1">
      <c r="A8" s="4">
        <v>6</v>
      </c>
      <c r="B8" s="5" t="s">
        <v>5</v>
      </c>
      <c r="C8" s="8">
        <v>0.46</v>
      </c>
      <c r="D8" s="8">
        <v>0.34</v>
      </c>
      <c r="E8" s="8">
        <v>0.46</v>
      </c>
      <c r="F8" s="8"/>
      <c r="G8" s="4" t="s">
        <v>16</v>
      </c>
    </row>
    <row r="9" spans="1:7" ht="34.5" customHeight="1">
      <c r="A9" s="4">
        <v>7</v>
      </c>
      <c r="B9" s="5" t="s">
        <v>6</v>
      </c>
      <c r="C9" s="7">
        <f>C7/(C8)</f>
        <v>7.608695652173913</v>
      </c>
      <c r="D9" s="7">
        <f>D7/(D8)</f>
        <v>35.29411764705882</v>
      </c>
      <c r="E9" s="7">
        <f>E7/(E8)</f>
        <v>65.21739130434783</v>
      </c>
      <c r="F9" s="7"/>
      <c r="G9" s="4" t="s">
        <v>23</v>
      </c>
    </row>
    <row r="10" spans="1:7" ht="34.5" customHeight="1">
      <c r="A10" s="4">
        <v>8</v>
      </c>
      <c r="B10" s="5" t="s">
        <v>24</v>
      </c>
      <c r="C10" s="14">
        <v>0.17</v>
      </c>
      <c r="D10" s="14">
        <v>0.1</v>
      </c>
      <c r="E10" s="14">
        <v>0.1</v>
      </c>
      <c r="F10" s="4"/>
      <c r="G10" s="4" t="s">
        <v>25</v>
      </c>
    </row>
    <row r="11" spans="1:7" ht="34.5" customHeight="1">
      <c r="A11" s="4">
        <v>9</v>
      </c>
      <c r="B11" s="5" t="s">
        <v>7</v>
      </c>
      <c r="C11" s="9">
        <f>C9/C10</f>
        <v>44.75703324808184</v>
      </c>
      <c r="D11" s="9">
        <f>D9/D10</f>
        <v>352.9411764705882</v>
      </c>
      <c r="E11" s="9">
        <f>E9/E10</f>
        <v>652.1739130434783</v>
      </c>
      <c r="F11" s="9"/>
      <c r="G11" s="4" t="s">
        <v>23</v>
      </c>
    </row>
    <row r="12" spans="1:7" ht="34.5" customHeight="1">
      <c r="A12" s="4">
        <v>10</v>
      </c>
      <c r="B12" s="5" t="s">
        <v>8</v>
      </c>
      <c r="C12" s="4">
        <v>600</v>
      </c>
      <c r="D12" s="4">
        <v>650</v>
      </c>
      <c r="E12" s="4">
        <v>600</v>
      </c>
      <c r="F12" s="4"/>
      <c r="G12" s="4" t="s">
        <v>17</v>
      </c>
    </row>
    <row r="13" spans="1:7" ht="34.5" customHeight="1">
      <c r="A13" s="4">
        <v>11</v>
      </c>
      <c r="B13" s="5" t="s">
        <v>9</v>
      </c>
      <c r="C13" s="10">
        <f>C12/2000*C11</f>
        <v>13.427109974424551</v>
      </c>
      <c r="D13" s="10">
        <f>D12/2000*D11</f>
        <v>114.70588235294116</v>
      </c>
      <c r="E13" s="10">
        <f>E12/2000*E11</f>
        <v>195.65217391304347</v>
      </c>
      <c r="F13" s="10"/>
      <c r="G13" s="4" t="s">
        <v>18</v>
      </c>
    </row>
    <row r="14" spans="1:7" ht="25.5" customHeight="1">
      <c r="A14" s="2"/>
      <c r="B14" s="11"/>
      <c r="C14" s="2"/>
      <c r="D14" s="2"/>
      <c r="E14" s="2"/>
      <c r="F14" s="2"/>
      <c r="G14" s="2"/>
    </row>
    <row r="16" ht="25.5" customHeight="1">
      <c r="C16" s="13"/>
    </row>
  </sheetData>
  <sheetProtection/>
  <mergeCells count="1">
    <mergeCell ref="A1:G1"/>
  </mergeCells>
  <printOptions/>
  <pageMargins left="0.25" right="0.2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Martin</dc:creator>
  <cp:keywords/>
  <dc:description/>
  <cp:lastModifiedBy>Kevin Martin</cp:lastModifiedBy>
  <cp:lastPrinted>2009-05-05T14:09:03Z</cp:lastPrinted>
  <dcterms:created xsi:type="dcterms:W3CDTF">2009-05-05T13:31:48Z</dcterms:created>
  <dcterms:modified xsi:type="dcterms:W3CDTF">2015-06-04T13:49:51Z</dcterms:modified>
  <cp:category/>
  <cp:version/>
  <cp:contentType/>
  <cp:contentStatus/>
</cp:coreProperties>
</file>